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เอ\งาน กบ\งาน สกบ.สภ.เมืองพัทลุง งบประมาณปี 68\รายงานความโปร่งใส ITA\รายงาน ITA ปี 2568\ปะหน้า\"/>
    </mc:Choice>
  </mc:AlternateContent>
  <xr:revisionPtr revIDLastSave="0" documentId="13_ncr:1_{2CAF705C-818D-4766-A18D-FB2701D30B4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ผล" sheetId="9" r:id="rId1"/>
    <sheet name="แผน" sheetId="10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9" l="1"/>
  <c r="E8" i="9"/>
  <c r="D19" i="10"/>
  <c r="D21" i="10"/>
  <c r="D18" i="10"/>
  <c r="D15" i="10"/>
  <c r="D14" i="10"/>
  <c r="D26" i="10"/>
  <c r="D25" i="10"/>
  <c r="D23" i="10"/>
  <c r="D20" i="10"/>
  <c r="D17" i="10"/>
  <c r="D16" i="10"/>
  <c r="D13" i="10"/>
  <c r="D12" i="10"/>
  <c r="D10" i="10"/>
  <c r="D9" i="10"/>
  <c r="E29" i="10"/>
  <c r="C29" i="10"/>
  <c r="D29" i="10" l="1"/>
  <c r="F29" i="10" s="1"/>
  <c r="E24" i="9" l="1"/>
  <c r="D12" i="9"/>
  <c r="E12" i="9"/>
  <c r="E25" i="9"/>
  <c r="E23" i="9"/>
  <c r="E22" i="9"/>
  <c r="E21" i="9"/>
  <c r="E20" i="9"/>
  <c r="E19" i="9"/>
  <c r="E18" i="9"/>
  <c r="E17" i="9"/>
  <c r="E16" i="9"/>
  <c r="E15" i="9"/>
  <c r="E14" i="9"/>
  <c r="E13" i="9"/>
  <c r="E10" i="9"/>
  <c r="E9" i="9"/>
  <c r="D13" i="9"/>
  <c r="D22" i="9"/>
  <c r="D21" i="9"/>
  <c r="D11" i="9"/>
  <c r="D10" i="9"/>
  <c r="D9" i="9"/>
  <c r="D8" i="9"/>
  <c r="D26" i="9"/>
  <c r="F26" i="9" s="1"/>
  <c r="D25" i="9"/>
  <c r="D24" i="9"/>
  <c r="D23" i="9"/>
  <c r="D20" i="9"/>
  <c r="D19" i="9"/>
  <c r="F12" i="9" l="1"/>
  <c r="F22" i="9"/>
  <c r="F23" i="9"/>
  <c r="D28" i="9"/>
  <c r="E11" i="9"/>
  <c r="F11" i="9" s="1"/>
  <c r="F14" i="9"/>
  <c r="F15" i="9"/>
  <c r="F16" i="9"/>
  <c r="F17" i="9"/>
  <c r="F18" i="9"/>
  <c r="F19" i="9"/>
  <c r="F20" i="9"/>
  <c r="F21" i="9"/>
  <c r="F24" i="9"/>
  <c r="F25" i="9"/>
  <c r="F10" i="9"/>
  <c r="F13" i="9"/>
  <c r="I8" i="9" l="1"/>
  <c r="E28" i="9"/>
  <c r="F28" i="9" s="1"/>
  <c r="C28" i="9"/>
  <c r="F9" i="9"/>
  <c r="F8" i="9"/>
  <c r="D27" i="9"/>
  <c r="F27" i="9" s="1"/>
</calcChain>
</file>

<file path=xl/sharedStrings.xml><?xml version="1.0" encoding="utf-8"?>
<sst xmlns="http://schemas.openxmlformats.org/spreadsheetml/2006/main" count="255" uniqueCount="90">
  <si>
    <t>รวม</t>
  </si>
  <si>
    <t>ที่</t>
  </si>
  <si>
    <t>โครงการปฏิรูประบบงานตำรวจ</t>
  </si>
  <si>
    <t>รายงานผลการใช้จ่ายงบประมาณ สถานีตำรวจภูธรเมืองพัทลุง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</si>
  <si>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</si>
  <si>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</si>
  <si>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</si>
  <si>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</si>
  <si>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</si>
  <si>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ปัญหาอุปสรรคแนวทางแก้ไข</t>
  </si>
  <si>
    <t>ตรวจแล้วถูกต้อง</t>
  </si>
  <si>
    <t>( จุมพฏ  เลี่ยมแก้ว )</t>
  </si>
  <si>
    <t>ผกก.สภ.เมืองพัทลุง</t>
  </si>
  <si>
    <t>โครงการตำรวจประสานโรงเรียน</t>
  </si>
  <si>
    <t>โครงการตำรวจชุมชน</t>
  </si>
  <si>
    <t>โครงการปราบปรามยาเสพติด</t>
  </si>
  <si>
    <t>ประจำปีงบประมาณ พ.ศ.2568 ไตรมาสที่ 1-2</t>
  </si>
  <si>
    <t>โครงการบังคับใช้กฎหมาย อำนวยความยุติธรรมและบริการประชาชน - ค่าน้ำมันเชื้อเพลิง</t>
  </si>
  <si>
    <t>ค่าเครื่องแต่งกาย</t>
  </si>
  <si>
    <t>ศูนย์รับแจ้งความร้องทุกข์ Icon Group</t>
  </si>
  <si>
    <t>โครงการบังคับใช้กฎหมาย อำนวยความยุติธรรมและบริการประชาชน - ค่าตอบแทนตามสิทธิ</t>
  </si>
  <si>
    <t>โครงการบังคับใช้กฎหมาย อำนวยความยุติธรรมและบริการประชาชน - ค่าสาธาฯ</t>
  </si>
  <si>
    <t>โครงการบังคับใช้กฎหมาย อำนวยความยุติธรรมและบริการประชาชน - ค่าซ่อมยาน</t>
  </si>
  <si>
    <t>โครงการบังคับใช้กฎหมาย อำนวยความยุติธรรมและบริการประชาชน - ค่าจ้างเหมา</t>
  </si>
  <si>
    <t>โครงการบังคับใช้กฎหมาย อำนวยความยุติธรรมและบริการประชาชน - ค่าวัสดุจราจร</t>
  </si>
  <si>
    <t>โครงการบังคับใช้กฎหมาย อำนวยความยุติธรรมและบริการประชาชน - ค่าวัสดุสำนักงาน</t>
  </si>
  <si>
    <t>โครงการบังคับใช้กฎหมาย อำนวยความยุติธรรมและบริการประชาชน - ค่าอาหารผู้ต้องหา</t>
  </si>
  <si>
    <t>โครงการบังคับใช้กฎหมาย อำนวยความยุติธรรมและบริการประชาชน - ค่าตอบแทน กต.ตร</t>
  </si>
  <si>
    <t>โครงการบังคับใช้กฎหมาย อำนวยความยุติธรรมและบริการประชาชน - ค่าเครื่องวักแอลกอฮอล์</t>
  </si>
  <si>
    <t>โครงการบังคับใช้กฎหมาย อำนวยความยุติธรรมและบริการประชาชน - บริการนักท่องเที่ยว</t>
  </si>
  <si>
    <t>โครงการรณรงค์ป้องกันและแก้ไขอุบัติเหตุช่วงเทศกาลสำคัญ</t>
  </si>
  <si>
    <t>ดำเนินการเสร็จสิ้น</t>
  </si>
  <si>
    <t>อยู่ระหว่างดำเนินการ</t>
  </si>
  <si>
    <t>โครงการบังคับใช้กฎหมาย อำนวยความยุติธรรมและบริการประชาชน - ค่า Otและเบี้ยเลี้ยง</t>
  </si>
  <si>
    <t>แผนการใช้จ่ายงบประมาณ สถานีตำรวจภูธรเมืองพัทลุง</t>
  </si>
  <si>
    <t>เป้าหมาย/วิธีดำเนินการ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</si>
  <si>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</si>
  <si>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</si>
  <si>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</si>
  <si>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</si>
  <si>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</si>
  <si>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</si>
  <si>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</si>
  <si>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-</t>
  </si>
  <si>
    <t>ประชาชนได้รับความปลอดภัย</t>
  </si>
  <si>
    <t>ลดการแพร่ระบาดของยาเสพติด</t>
  </si>
  <si>
    <t>เพื่อป้องกันปัญหายาเสพติด การพนัน สื่อลามกอนาจาร การทะเละวิวาท ร้านเกม สถานบันเทิง</t>
  </si>
  <si>
    <t>โครงการบังคับใช้กฎหมาย และบริการประชาชน - ค่าซ่อมแซมยานพาหนะ</t>
  </si>
  <si>
    <t xml:space="preserve">โครงการบังคับใช้กฎหมาย และบริการประชาชน - ค่าจ้างเหมาบริการ </t>
  </si>
  <si>
    <t>โครงการบังคับใช้กฎหมาย และบริการประชาชน - วัสดุสำนักงาน</t>
  </si>
  <si>
    <t>โครงการบังคับใช้กฎหมาย และบริการประชาชน -น้ำมันเชื้อเพลิง</t>
  </si>
  <si>
    <t>โครงการบังคับใช้กฎหมาย และบริการประชาชน -เครื่องตรวจวัดฯ</t>
  </si>
  <si>
    <t>โครงการบังคับใช้กฎหมาย และบริการประชาชน -วัสดุจราจร</t>
  </si>
  <si>
    <t>โครงการบังคับใช้กฎหมาย และบริการประชาชน -ค่าสาธารณูปโภค</t>
  </si>
  <si>
    <t>โครงการบังคับใช้กฎหมาย และบริการประชาชน -ค่าตอบแทนตามสิทธิ</t>
  </si>
  <si>
    <t>โครงการบังคับใช้กฎหมาย และบริการประชาชน -ค่าชุดแต่งกาย</t>
  </si>
  <si>
    <t xml:space="preserve">ประจำปีงบประมาณ พ.ศ.2568 ไตรมาสที่ 1-2 ใช้งบประมาณ ปี 2568 </t>
  </si>
  <si>
    <t>1 ต.ค.67-31 มี.ค.68</t>
  </si>
  <si>
    <t>เพื่อลดปัญหาการเกิดอาชญากรรม</t>
  </si>
  <si>
    <t>เพื่อให้ชุมชนปลอดภัยห่างไกลจากยาเสพติด</t>
  </si>
  <si>
    <t>โครงการบังคับใช้กฎหมาย และบริการประชาชน - ค่า Ot และเบี้ยเลี้ยง</t>
  </si>
  <si>
    <t>โครงการบังคับใช้กฎหมาย และบริการประชาชน -อาหาร (ผู้ต้องหา)</t>
  </si>
  <si>
    <t>โครงการบังคับใช้กฎหมาย และบริการประชาชน -ค่าตอบแทนช่วงเทศกาล</t>
  </si>
  <si>
    <t>โครงการบังคับใช้กฎหมาย และบริการประชาชน -ค่าตอบแทน กต.ตร.</t>
  </si>
  <si>
    <t>โครงการบังคับใช้กฎหมาย และบริการประชาชน -บริการนักท่องเที่ยว</t>
  </si>
  <si>
    <t>ปชส.ศูนย์รับแจ้งความร้องทุกข์ Icon Group</t>
  </si>
  <si>
    <t xml:space="preserve">    พ.ต.อ.</t>
  </si>
  <si>
    <t>ลดการแพร่ระบาดของยาเสพติดในชุมชน</t>
  </si>
  <si>
    <t>เพื่อป้องกันปัญหายาเสพติด การพนัน สื่อลามกอนาจาร การทะเลาะวิวาท ร้านเกม สถานบันเทิง ลดลง</t>
  </si>
  <si>
    <t xml:space="preserve">                พ.ต.อ.</t>
  </si>
  <si>
    <t>ซ่อมบำรุงรถยนต์และรถจักรยานยนต์ ของทางราชการ</t>
  </si>
  <si>
    <t xml:space="preserve">  เป็นค่าตอบแทนเจ้าหน้าที่ พยาน และนักจิตวิทยา</t>
  </si>
  <si>
    <t>เป็นค่าสาธารณูปโภคของหน่วยงาน</t>
  </si>
  <si>
    <t>ดำเนินงานจ้างเหมางานต่างๆของหน่วยงาน</t>
  </si>
  <si>
    <t>ดำเนินการจัดหาน้ำมันเชื้อเพลิงให้เพียงพอต่อการปฏิบัติงาน</t>
  </si>
  <si>
    <t>จัดหาวัสดุแบบพิมพ์ต่าง ๆ จากโรงพิมพ์ตำรวจ</t>
  </si>
  <si>
    <t>จัดหาวัสดุสำนักงานให้กับแผนกงานต่าง อย่างเพียงพอ</t>
  </si>
  <si>
    <t>จัดหาอาหารให้กับผู้ต้องหาที่อยู่ในการควบคุม</t>
  </si>
  <si>
    <t>เป็นค่าตอบแทน กต.ตร.ของหน่วย</t>
  </si>
  <si>
    <t>จัดหาวัสดุอุปกรณ์ สำหรับเครื่องตรวจวัดแอลกอฮอล์</t>
  </si>
  <si>
    <t>ดำเนินการเป็นค่าตอบแทนเจ้าหน้าที่ผู้ปฏิบัติงาน</t>
  </si>
  <si>
    <t>ดำเนินการเป็นค่าตอบแทนเจ้าหน้าที่ผู้ปฏิบัติงาน ในช่วงเทศกาล</t>
  </si>
  <si>
    <t>ดำเนินการจ่ายเป็นค่าตัดเครื่องแบบให้กับข้าราชการตำรวจของหน่วย</t>
  </si>
  <si>
    <t>ประชาสัมพันธ์ศูนย์รับแจ้งเหตุให้ประชาชนทราบ</t>
  </si>
  <si>
    <t>ดำเนินการจ่ายเป็นค่าตอบแทนและเบี้ยเลี้ยงให้กับข้าราชการของหน่วย</t>
  </si>
  <si>
    <t>ไม่มี</t>
  </si>
  <si>
    <t>โครงการชุมชนบำบัด</t>
  </si>
  <si>
    <t>ดำเนินการชุมชนบำบัดเกี่ยวกับยาเสพติด</t>
  </si>
  <si>
    <t>1 มี.ค.67 - 31 มิ.ย.67</t>
  </si>
  <si>
    <t>ข้อมูล ณ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</si>
</sst>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187" fontId="3" fillId="0" borderId="1" xfId="1" applyNumberFormat="1" applyFont="1" applyBorder="1" applyAlignment="1">
      <alignment vertical="top"/>
    </xf>
    <xf numFmtId="187" fontId="3" fillId="0" borderId="1" xfId="1" applyNumberFormat="1" applyFont="1" applyBorder="1"/>
    <xf numFmtId="187" fontId="3" fillId="2" borderId="1" xfId="1" applyNumberFormat="1" applyFont="1" applyFill="1" applyBorder="1"/>
    <xf numFmtId="0" fontId="5" fillId="0" borderId="1" xfId="0" applyFont="1" applyBorder="1" applyAlignment="1">
      <alignment vertical="top" wrapText="1"/>
    </xf>
    <xf numFmtId="0" fontId="6" fillId="0" borderId="1" xfId="0" applyFont="1" applyBorder="1"/>
    <xf numFmtId="187" fontId="2" fillId="0" borderId="1" xfId="1" applyNumberFormat="1" applyFont="1" applyBorder="1" applyAlignment="1">
      <alignment horizontal="right" wrapText="1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0" xfId="0" applyNumberFormat="1" applyFont="1"/>
    <xf numFmtId="0" fontId="3" fillId="0" borderId="1" xfId="0" applyFont="1" applyBorder="1" applyAlignment="1">
      <alignment horizontal="center" vertical="top"/>
    </xf>
    <xf numFmtId="187" fontId="3" fillId="0" borderId="1" xfId="0" applyNumberFormat="1" applyFont="1" applyBorder="1" applyAlignment="1">
      <alignment horizontal="center"/>
    </xf>
    <xf numFmtId="187" fontId="3" fillId="0" borderId="1" xfId="1" applyNumberFormat="1" applyFont="1" applyBorder="1" applyAlignment="1"/>
    <xf numFmtId="43" fontId="4" fillId="2" borderId="1" xfId="1" applyFont="1" applyFill="1" applyBorder="1"/>
    <xf numFmtId="0" fontId="5" fillId="0" borderId="1" xfId="0" applyFont="1" applyBorder="1" applyAlignment="1">
      <alignment vertical="top"/>
    </xf>
    <xf numFmtId="187" fontId="7" fillId="2" borderId="1" xfId="1" applyNumberFormat="1" applyFont="1" applyFill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0" fontId="5" fillId="0" borderId="4" xfId="0" applyFont="1" applyBorder="1" applyAlignment="1">
      <alignment horizontal="left" vertical="top" wrapText="1"/>
    </xf>
    <xf numFmtId="43" fontId="3" fillId="0" borderId="1" xfId="0" applyNumberFormat="1" applyFont="1" applyBorder="1" applyAlignment="1">
      <alignment horizontal="left" vertical="center"/>
    </xf>
    <xf numFmtId="187" fontId="3" fillId="0" borderId="0" xfId="0" applyNumberFormat="1" applyFont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0" xfId="0" applyNumberFormat="1" applyFont="1" applyAlignment="1">
      <alignment horizontal="center" vertical="center"/>
    </xf>
    <xf numFmtId="187" fontId="3" fillId="0" borderId="0" xfId="1" applyNumberFormat="1" applyFont="1"/>
    <xf numFmtId="187" fontId="3" fillId="0" borderId="0" xfId="1" applyNumberFormat="1" applyFont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7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187" fontId="7" fillId="2" borderId="1" xfId="1" applyNumberFormat="1" applyFont="1" applyFill="1" applyBorder="1" applyAlignment="1">
      <alignment vertical="top" wrapText="1"/>
    </xf>
    <xf numFmtId="187" fontId="7" fillId="0" borderId="1" xfId="1" applyNumberFormat="1" applyFont="1" applyBorder="1" applyAlignment="1">
      <alignment vertical="top"/>
    </xf>
    <xf numFmtId="43" fontId="7" fillId="0" borderId="1" xfId="0" quotePrefix="1" applyNumberFormat="1" applyFont="1" applyBorder="1" applyAlignment="1">
      <alignment horizontal="center" vertical="top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/>
    </xf>
    <xf numFmtId="187" fontId="7" fillId="0" borderId="1" xfId="1" applyNumberFormat="1" applyFont="1" applyBorder="1" applyAlignment="1">
      <alignment horizontal="right" vertical="top"/>
    </xf>
    <xf numFmtId="0" fontId="7" fillId="0" borderId="1" xfId="0" applyFont="1" applyBorder="1" applyAlignment="1">
      <alignment vertical="top" wrapText="1"/>
    </xf>
    <xf numFmtId="187" fontId="7" fillId="0" borderId="1" xfId="1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187" fontId="7" fillId="2" borderId="1" xfId="1" applyNumberFormat="1" applyFont="1" applyFill="1" applyBorder="1" applyAlignment="1">
      <alignment horizontal="left" vertical="top" wrapText="1"/>
    </xf>
    <xf numFmtId="187" fontId="7" fillId="2" borderId="1" xfId="1" applyNumberFormat="1" applyFont="1" applyFill="1" applyBorder="1" applyAlignment="1">
      <alignment horizontal="center" vertical="top"/>
    </xf>
    <xf numFmtId="187" fontId="4" fillId="0" borderId="1" xfId="1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187" fontId="7" fillId="0" borderId="1" xfId="1" applyNumberFormat="1" applyFont="1" applyBorder="1" applyAlignment="1">
      <alignment horizontal="center" vertical="center"/>
    </xf>
    <xf numFmtId="43" fontId="7" fillId="0" borderId="1" xfId="0" applyNumberFormat="1" applyFont="1" applyBorder="1" applyAlignment="1">
      <alignment horizontal="center"/>
    </xf>
    <xf numFmtId="43" fontId="7" fillId="0" borderId="1" xfId="0" quotePrefix="1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/>
    <xf numFmtId="43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87" fontId="3" fillId="0" borderId="4" xfId="1" applyNumberFormat="1" applyFont="1" applyBorder="1" applyAlignment="1">
      <alignment horizontal="center" vertical="center" wrapText="1"/>
    </xf>
    <xf numFmtId="187" fontId="3" fillId="0" borderId="5" xfId="1" applyNumberFormat="1" applyFont="1" applyBorder="1" applyAlignment="1">
      <alignment horizontal="center" vertical="center" wrapText="1"/>
    </xf>
    <xf numFmtId="187" fontId="3" fillId="0" borderId="6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1295400</xdr:colOff>
      <xdr:row>30</xdr:row>
      <xdr:rowOff>19050</xdr:rowOff>
    </xdr:from>
    <xdr:to>
      <xdr:col>5</xdr:col>
      <xdr:colOff>114300</xdr:colOff>
      <xdr:row>30</xdr:row>
      <xdr:rowOff>284863</xdr:rowOff>
    </xdr:to>
    <xdr:pic>
      <xdr:nvPicPr>
        <xdr:cNvPr id="3" name="รูปภาพ 8" descr="C:\Users\com\Desktop\ก่อ\ลายเซ็น ผู้บังคับบัญชา\2368919.jpg">
          <a:extLst>
            <a:ext uri="{FF2B5EF4-FFF2-40B4-BE49-F238E27FC236}">
              <a16:creationId xmlns:a16="http://schemas.microsoft.com/office/drawing/2014/main" id="{A79738B5-16B8-40BD-B197-6331DD1BE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6" t="5092" r="21509" b="31920"/>
        <a:stretch>
          <a:fillRect/>
        </a:stretch>
      </xdr:blipFill>
      <xdr:spPr bwMode="auto">
        <a:xfrm>
          <a:off x="4762500" y="9677400"/>
          <a:ext cx="1333500" cy="26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31</xdr:row>
      <xdr:rowOff>171450</xdr:rowOff>
    </xdr:from>
    <xdr:to>
      <xdr:col>5</xdr:col>
      <xdr:colOff>114300</xdr:colOff>
      <xdr:row>32</xdr:row>
      <xdr:rowOff>265813</xdr:rowOff>
    </xdr:to>
    <xdr:pic>
      <xdr:nvPicPr>
        <xdr:cNvPr id="3" name="รูปภาพ 8" descr="C:\Users\com\Desktop\ก่อ\ลายเซ็น ผู้บังคับบัญชา\2368919.jpg">
          <a:extLst>
            <a:ext uri="{FF2B5EF4-FFF2-40B4-BE49-F238E27FC236}">
              <a16:creationId xmlns:a16="http://schemas.microsoft.com/office/drawing/2014/main" id="{7FA3A094-406D-48FB-90F4-0DE564E3F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6" t="5092" r="21509" b="31920"/>
        <a:stretch>
          <a:fillRect/>
        </a:stretch>
      </xdr:blipFill>
      <xdr:spPr bwMode="auto">
        <a:xfrm>
          <a:off x="4638675" y="14525625"/>
          <a:ext cx="1000125" cy="361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648;&#3629;\&#3591;&#3634;&#3609;%20&#3585;&#3610;\&#3591;&#3634;&#3609;%20&#3626;&#3585;&#3610;.&#3626;&#3616;.&#3648;&#3617;&#3639;&#3629;&#3591;&#3614;&#3633;&#3607;&#3621;&#3640;&#3591;%20&#3591;&#3610;&#3611;&#3619;&#3632;&#3617;&#3634;&#3603;&#3611;&#3637;%2068\&#3607;&#3632;&#3648;&#3610;&#3637;&#3618;&#3609;&#3588;&#3640;&#3617;&#3605;&#3656;&#3634;&#3591;&#3654;\&#3626;&#3619;&#3640;&#3611;&#3591;&#3610;&#3619;&#3634;&#3618;&#3592;&#3656;&#3634;&#3618;&#3611;&#3619;&#3632;&#3592;&#3635;&#3611;&#3637;%2068.xls" TargetMode="External"/><Relationship Id="rId1" Type="http://schemas.openxmlformats.org/officeDocument/2006/relationships/externalLinkPath" Target="/&#3648;&#3629;/&#3591;&#3634;&#3609;%20&#3585;&#3610;/&#3591;&#3634;&#3609;%20&#3626;&#3585;&#3610;.&#3626;&#3616;.&#3648;&#3617;&#3639;&#3629;&#3591;&#3614;&#3633;&#3607;&#3621;&#3640;&#3591;%20&#3591;&#3610;&#3611;&#3619;&#3632;&#3617;&#3634;&#3603;&#3611;&#3637;%2068/&#3607;&#3632;&#3648;&#3610;&#3637;&#3618;&#3609;&#3588;&#3640;&#3617;&#3605;&#3656;&#3634;&#3591;&#3654;/&#3626;&#3619;&#3640;&#3611;&#3591;&#3610;&#3619;&#3634;&#3618;&#3592;&#3656;&#3634;&#3618;&#3611;&#3619;&#3632;&#3592;&#3635;&#3611;&#3637;%206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คุมงบ 68"/>
      <sheetName val="Sheet1"/>
      <sheetName val="แผนการใช้จ่ายไตรมาส 1-2"/>
      <sheetName val="บูรณทรัพย์ 68"/>
    </sheetNames>
    <sheetDataSet>
      <sheetData sheetId="0">
        <row r="5">
          <cell r="D5">
            <v>1242000</v>
          </cell>
          <cell r="U5">
            <v>1113773</v>
          </cell>
        </row>
        <row r="9">
          <cell r="D9">
            <v>49500</v>
          </cell>
          <cell r="U9">
            <v>32100</v>
          </cell>
        </row>
        <row r="11">
          <cell r="D11">
            <v>10200</v>
          </cell>
          <cell r="U11">
            <v>5500</v>
          </cell>
        </row>
        <row r="13">
          <cell r="D13">
            <v>62100</v>
          </cell>
          <cell r="U13">
            <v>60000</v>
          </cell>
        </row>
        <row r="15">
          <cell r="D15">
            <v>2700</v>
          </cell>
          <cell r="U15">
            <v>2700</v>
          </cell>
        </row>
        <row r="17">
          <cell r="D17">
            <v>112400</v>
          </cell>
          <cell r="U17">
            <v>109225</v>
          </cell>
        </row>
        <row r="20">
          <cell r="D20">
            <v>78800</v>
          </cell>
          <cell r="U20">
            <v>78800</v>
          </cell>
        </row>
        <row r="23">
          <cell r="D23">
            <v>27600</v>
          </cell>
          <cell r="U23">
            <v>27600</v>
          </cell>
        </row>
        <row r="25">
          <cell r="D25">
            <v>61200</v>
          </cell>
          <cell r="U25">
            <v>62701</v>
          </cell>
        </row>
        <row r="28">
          <cell r="D28">
            <v>1802500</v>
          </cell>
          <cell r="U28">
            <v>1774360</v>
          </cell>
        </row>
        <row r="30">
          <cell r="D30">
            <v>7700</v>
          </cell>
          <cell r="U30">
            <v>7490</v>
          </cell>
        </row>
        <row r="32">
          <cell r="D32">
            <v>10700</v>
          </cell>
          <cell r="U32">
            <v>10700</v>
          </cell>
        </row>
        <row r="34">
          <cell r="D34">
            <v>43100</v>
          </cell>
          <cell r="U34">
            <v>25725</v>
          </cell>
        </row>
        <row r="36">
          <cell r="D36">
            <v>8000</v>
          </cell>
          <cell r="U36">
            <v>8000</v>
          </cell>
        </row>
        <row r="38">
          <cell r="D38">
            <v>2528</v>
          </cell>
          <cell r="U38">
            <v>2528</v>
          </cell>
        </row>
        <row r="42">
          <cell r="D42">
            <v>180</v>
          </cell>
        </row>
        <row r="45">
          <cell r="D45">
            <v>87820</v>
          </cell>
          <cell r="U45">
            <v>72820</v>
          </cell>
        </row>
        <row r="47">
          <cell r="D47">
            <v>50500</v>
          </cell>
          <cell r="U47">
            <v>44250</v>
          </cell>
        </row>
        <row r="50">
          <cell r="D50">
            <v>60000</v>
          </cell>
          <cell r="U50">
            <v>60000</v>
          </cell>
        </row>
        <row r="51">
          <cell r="D51">
            <v>322500</v>
          </cell>
          <cell r="U51">
            <v>322500</v>
          </cell>
        </row>
        <row r="52">
          <cell r="D52">
            <v>16500</v>
          </cell>
          <cell r="U52">
            <v>16500</v>
          </cell>
        </row>
        <row r="54">
          <cell r="D54">
            <v>39000</v>
          </cell>
          <cell r="U54">
            <v>39000</v>
          </cell>
        </row>
        <row r="55">
          <cell r="D55">
            <v>53000</v>
          </cell>
          <cell r="U55">
            <v>9000</v>
          </cell>
        </row>
        <row r="59">
          <cell r="D59">
            <v>2140</v>
          </cell>
          <cell r="U59">
            <v>2140</v>
          </cell>
        </row>
        <row r="62">
          <cell r="D62">
            <v>3250</v>
          </cell>
          <cell r="U62">
            <v>3250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DB14F-51C1-42F7-9178-E250DD5EE313}">
  <dimension ref="A1:I33"/>
  <sheetViews>
    <sheetView tabSelected="1" workbookViewId="0">
      <selection activeCell="A3" sqref="A3:G3"/>
    </sheetView>
  </sheetViews>
  <sheetFormatPr defaultRowHeight="21" x14ac:dyDescent="0.35"/>
  <cols>
    <col min="1" max="1" width="4.375" style="7" customWidth="1"/>
    <col min="2" max="2" width="23.75" style="7" customWidth="1"/>
    <col min="3" max="3" width="15.5" style="7" customWidth="1"/>
    <col min="4" max="4" width="14.75" style="7" customWidth="1"/>
    <col min="5" max="5" width="14" style="8" customWidth="1"/>
    <col min="6" max="6" width="12.5" style="7" customWidth="1"/>
    <col min="7" max="7" width="12.875" style="7" customWidth="1"/>
    <col min="8" max="8" width="9" style="7"/>
    <col min="9" max="9" width="26.125" style="7" customWidth="1"/>
    <col min="10" max="16384" width="9" style="7"/>
  </cols>
  <sheetData>
    <row r="1" spans="1:9" x14ac:dyDescent="0.35">
      <c r="A1" s="54" t="s">
        <v>3</v>
      </c>
      <c r="B1" s="54"/>
      <c r="C1" s="54"/>
      <c r="D1" s="54"/>
      <c r="E1" s="54"/>
      <c r="F1" s="54"/>
      <c r="G1" s="54"/>
    </row>
    <row r="2" spans="1:9" x14ac:dyDescent="0.35">
      <c r="A2" s="54" t="s">
        <v>16</v>
      </c>
      <c r="B2" s="54"/>
      <c r="C2" s="54"/>
      <c r="D2" s="54"/>
      <c r="E2" s="54"/>
      <c r="F2" s="54"/>
      <c r="G2" s="54"/>
    </row>
    <row r="3" spans="1:9" x14ac:dyDescent="0.35">
      <c r="A3" s="55" t="s">
        <v>89</v>
      </c>
      <c r="B3" s="55"/>
      <c r="C3" s="55"/>
      <c r="D3" s="55"/>
      <c r="E3" s="55"/>
      <c r="F3" s="55"/>
      <c r="G3" s="55"/>
    </row>
    <row r="4" spans="1:9" x14ac:dyDescent="0.35">
      <c r="A4" s="56" t="s">
        <v>1</v>
      </c>
      <c r="B4" s="56" t="s">
        <v>4</v>
      </c>
      <c r="C4" s="59" t="s">
        <v>5</v>
      </c>
      <c r="D4" s="62" t="s">
        <v>6</v>
      </c>
      <c r="E4" s="63" t="s">
        <v>7</v>
      </c>
      <c r="F4" s="67" t="s">
        <v>8</v>
      </c>
      <c r="G4" s="59" t="s">
        <v>9</v>
      </c>
    </row>
    <row r="5" spans="1:9" x14ac:dyDescent="0.35">
      <c r="A5" s="57"/>
      <c r="B5" s="57"/>
      <c r="C5" s="60"/>
      <c r="D5" s="62"/>
      <c r="E5" s="64"/>
      <c r="F5" s="68"/>
      <c r="G5" s="60"/>
    </row>
    <row r="6" spans="1:9" x14ac:dyDescent="0.35">
      <c r="A6" s="57"/>
      <c r="B6" s="57"/>
      <c r="C6" s="60"/>
      <c r="D6" s="62"/>
      <c r="E6" s="64"/>
      <c r="F6" s="68"/>
      <c r="G6" s="60"/>
    </row>
    <row r="7" spans="1:9" x14ac:dyDescent="0.35">
      <c r="A7" s="58"/>
      <c r="B7" s="58"/>
      <c r="C7" s="61"/>
      <c r="D7" s="62"/>
      <c r="E7" s="65"/>
      <c r="F7" s="69"/>
      <c r="G7" s="61"/>
    </row>
    <row r="8" spans="1:9" x14ac:dyDescent="0.35">
      <c r="A8" s="13">
        <v>1</v>
      </c>
      <c r="B8" s="4" t="s">
        <v>2</v>
      </c>
      <c r="C8" s="18" t="s">
        <v>32</v>
      </c>
      <c r="D8" s="1">
        <f>'[1]คุมงบ 68'!$D$17</f>
        <v>112400</v>
      </c>
      <c r="E8" s="11">
        <f>'[1]คุมงบ 68'!$U$17</f>
        <v>109225</v>
      </c>
      <c r="F8" s="50">
        <f>E8*100/D8</f>
        <v>97.17526690391459</v>
      </c>
      <c r="G8" s="10" t="s">
        <v>85</v>
      </c>
      <c r="I8" s="12">
        <f>D8-E8</f>
        <v>3175</v>
      </c>
    </row>
    <row r="9" spans="1:9" x14ac:dyDescent="0.35">
      <c r="A9" s="13">
        <v>2</v>
      </c>
      <c r="B9" s="17" t="s">
        <v>14</v>
      </c>
      <c r="C9" s="18" t="s">
        <v>32</v>
      </c>
      <c r="D9" s="1">
        <f>'[1]คุมงบ 68'!$D$47</f>
        <v>50500</v>
      </c>
      <c r="E9" s="11">
        <f>'[1]คุมงบ 68'!$U$47</f>
        <v>44250</v>
      </c>
      <c r="F9" s="50">
        <f>E9*100/D9</f>
        <v>87.623762376237622</v>
      </c>
      <c r="G9" s="10" t="s">
        <v>85</v>
      </c>
    </row>
    <row r="10" spans="1:9" x14ac:dyDescent="0.35">
      <c r="A10" s="13">
        <v>3</v>
      </c>
      <c r="B10" s="4" t="s">
        <v>13</v>
      </c>
      <c r="C10" s="19" t="s">
        <v>31</v>
      </c>
      <c r="D10" s="1">
        <f>'[1]คุมงบ 68'!$D$59</f>
        <v>2140</v>
      </c>
      <c r="E10" s="11">
        <f>'[1]คุมงบ 68'!$U$59</f>
        <v>2140</v>
      </c>
      <c r="F10" s="50">
        <f t="shared" ref="F10:F12" si="0">E10*100/D10</f>
        <v>100</v>
      </c>
      <c r="G10" s="10" t="s">
        <v>85</v>
      </c>
    </row>
    <row r="11" spans="1:9" x14ac:dyDescent="0.35">
      <c r="A11" s="13">
        <v>4</v>
      </c>
      <c r="B11" s="4" t="s">
        <v>15</v>
      </c>
      <c r="C11" s="18" t="s">
        <v>32</v>
      </c>
      <c r="D11" s="1">
        <f>'[1]คุมงบ 68'!$D$45+'[1]คุมงบ 68'!$D$52+'[1]คุมงบ 68'!$D$54</f>
        <v>143320</v>
      </c>
      <c r="E11" s="11">
        <f>'[1]คุมงบ 68'!$U$45+'[1]คุมงบ 68'!$U$52+'[1]คุมงบ 68'!$U$54</f>
        <v>128320</v>
      </c>
      <c r="F11" s="50">
        <f t="shared" si="0"/>
        <v>89.533910131174991</v>
      </c>
      <c r="G11" s="10" t="s">
        <v>85</v>
      </c>
    </row>
    <row r="12" spans="1:9" ht="48.75" customHeight="1" x14ac:dyDescent="0.35">
      <c r="A12" s="13">
        <v>5</v>
      </c>
      <c r="B12" s="20" t="s">
        <v>33</v>
      </c>
      <c r="C12" s="18" t="s">
        <v>32</v>
      </c>
      <c r="D12" s="15">
        <f>'[1]คุมงบ 68'!$D$5</f>
        <v>1242000</v>
      </c>
      <c r="E12" s="11">
        <f>'[1]คุมงบ 68'!$U$5</f>
        <v>1113773</v>
      </c>
      <c r="F12" s="50">
        <f t="shared" si="0"/>
        <v>89.675764895330119</v>
      </c>
      <c r="G12" s="10" t="s">
        <v>85</v>
      </c>
    </row>
    <row r="13" spans="1:9" ht="47.25" x14ac:dyDescent="0.35">
      <c r="A13" s="13">
        <v>6</v>
      </c>
      <c r="B13" s="4" t="s">
        <v>20</v>
      </c>
      <c r="C13" s="18" t="s">
        <v>32</v>
      </c>
      <c r="D13" s="3">
        <f>'[1]คุมงบ 68'!$D$9+'[1]คุมงบ 68'!$D$11+'[1]คุมงบ 68'!$D$13+'[1]คุมงบ 68'!$D$15</f>
        <v>124500</v>
      </c>
      <c r="E13" s="11">
        <f>'[1]คุมงบ 68'!$U$9+'[1]คุมงบ 68'!$U$11+'[1]คุมงบ 68'!$U$13+'[1]คุมงบ 68'!$U$15</f>
        <v>100300</v>
      </c>
      <c r="F13" s="51">
        <f>E13*100/D13</f>
        <v>80.562248995983936</v>
      </c>
      <c r="G13" s="10" t="s">
        <v>85</v>
      </c>
    </row>
    <row r="14" spans="1:9" ht="31.5" x14ac:dyDescent="0.35">
      <c r="A14" s="13">
        <v>7</v>
      </c>
      <c r="B14" s="4" t="s">
        <v>21</v>
      </c>
      <c r="C14" s="19" t="s">
        <v>31</v>
      </c>
      <c r="D14" s="2">
        <v>78800</v>
      </c>
      <c r="E14" s="11">
        <f>'[1]คุมงบ 68'!$U$20</f>
        <v>78800</v>
      </c>
      <c r="F14" s="51">
        <f t="shared" ref="F14:F27" si="1">E14*100/D14</f>
        <v>100</v>
      </c>
      <c r="G14" s="10" t="s">
        <v>85</v>
      </c>
    </row>
    <row r="15" spans="1:9" ht="31.5" x14ac:dyDescent="0.35">
      <c r="A15" s="13">
        <v>8</v>
      </c>
      <c r="B15" s="4" t="s">
        <v>22</v>
      </c>
      <c r="C15" s="19" t="s">
        <v>31</v>
      </c>
      <c r="D15" s="2">
        <v>27600</v>
      </c>
      <c r="E15" s="11">
        <f>'[1]คุมงบ 68'!$U$23</f>
        <v>27600</v>
      </c>
      <c r="F15" s="51">
        <f t="shared" si="1"/>
        <v>100</v>
      </c>
      <c r="G15" s="10" t="s">
        <v>85</v>
      </c>
    </row>
    <row r="16" spans="1:9" ht="31.5" x14ac:dyDescent="0.35">
      <c r="A16" s="13">
        <v>9</v>
      </c>
      <c r="B16" s="4" t="s">
        <v>23</v>
      </c>
      <c r="C16" s="18" t="s">
        <v>32</v>
      </c>
      <c r="D16" s="2">
        <v>61200</v>
      </c>
      <c r="E16" s="11">
        <f>'[1]คุมงบ 68'!$U$25</f>
        <v>62701</v>
      </c>
      <c r="F16" s="51">
        <f t="shared" si="1"/>
        <v>102.45261437908496</v>
      </c>
      <c r="G16" s="10" t="s">
        <v>85</v>
      </c>
    </row>
    <row r="17" spans="1:9" ht="47.25" x14ac:dyDescent="0.35">
      <c r="A17" s="13">
        <v>10</v>
      </c>
      <c r="B17" s="4" t="s">
        <v>17</v>
      </c>
      <c r="C17" s="18" t="s">
        <v>32</v>
      </c>
      <c r="D17" s="6">
        <v>1802500</v>
      </c>
      <c r="E17" s="11">
        <f>'[1]คุมงบ 68'!$U$28</f>
        <v>1774360</v>
      </c>
      <c r="F17" s="51">
        <f t="shared" si="1"/>
        <v>98.438834951456315</v>
      </c>
      <c r="G17" s="10" t="s">
        <v>85</v>
      </c>
    </row>
    <row r="18" spans="1:9" ht="37.5" customHeight="1" x14ac:dyDescent="0.35">
      <c r="A18" s="13">
        <v>11</v>
      </c>
      <c r="B18" s="4" t="s">
        <v>24</v>
      </c>
      <c r="C18" s="18" t="s">
        <v>32</v>
      </c>
      <c r="D18" s="2">
        <v>7700</v>
      </c>
      <c r="E18" s="11">
        <f>'[1]คุมงบ 68'!$U$30</f>
        <v>7490</v>
      </c>
      <c r="F18" s="51">
        <f t="shared" si="1"/>
        <v>97.272727272727266</v>
      </c>
      <c r="G18" s="10" t="s">
        <v>85</v>
      </c>
    </row>
    <row r="19" spans="1:9" ht="47.25" x14ac:dyDescent="0.35">
      <c r="A19" s="13">
        <v>12</v>
      </c>
      <c r="B19" s="4" t="s">
        <v>25</v>
      </c>
      <c r="C19" s="19" t="s">
        <v>31</v>
      </c>
      <c r="D19" s="2">
        <f>'[1]คุมงบ 68'!$D$32</f>
        <v>10700</v>
      </c>
      <c r="E19" s="11">
        <f>'[1]คุมงบ 68'!$U$32</f>
        <v>10700</v>
      </c>
      <c r="F19" s="51">
        <f t="shared" si="1"/>
        <v>100</v>
      </c>
      <c r="G19" s="10" t="s">
        <v>85</v>
      </c>
    </row>
    <row r="20" spans="1:9" ht="54.75" customHeight="1" x14ac:dyDescent="0.35">
      <c r="A20" s="13">
        <v>13</v>
      </c>
      <c r="B20" s="4" t="s">
        <v>26</v>
      </c>
      <c r="C20" s="18" t="s">
        <v>32</v>
      </c>
      <c r="D20" s="2">
        <f>'[1]คุมงบ 68'!$D$34</f>
        <v>43100</v>
      </c>
      <c r="E20" s="11">
        <f>'[1]คุมงบ 68'!$U$34</f>
        <v>25725</v>
      </c>
      <c r="F20" s="51">
        <f t="shared" si="1"/>
        <v>59.68677494199536</v>
      </c>
      <c r="G20" s="10" t="s">
        <v>85</v>
      </c>
    </row>
    <row r="21" spans="1:9" ht="47.25" x14ac:dyDescent="0.35">
      <c r="A21" s="13">
        <v>14</v>
      </c>
      <c r="B21" s="4" t="s">
        <v>27</v>
      </c>
      <c r="C21" s="18" t="s">
        <v>32</v>
      </c>
      <c r="D21" s="2">
        <f>'[1]คุมงบ 68'!$D$36</f>
        <v>8000</v>
      </c>
      <c r="E21" s="11">
        <f>'[1]คุมงบ 68'!$U$36</f>
        <v>8000</v>
      </c>
      <c r="F21" s="51">
        <f t="shared" si="1"/>
        <v>100</v>
      </c>
      <c r="G21" s="10" t="s">
        <v>85</v>
      </c>
    </row>
    <row r="22" spans="1:9" ht="47.25" x14ac:dyDescent="0.35">
      <c r="A22" s="13">
        <v>15</v>
      </c>
      <c r="B22" s="4" t="s">
        <v>28</v>
      </c>
      <c r="C22" s="19" t="s">
        <v>31</v>
      </c>
      <c r="D22" s="2">
        <f>'[1]คุมงบ 68'!$D$38</f>
        <v>2528</v>
      </c>
      <c r="E22" s="11">
        <f>'[1]คุมงบ 68'!$U$38</f>
        <v>2528</v>
      </c>
      <c r="F22" s="51">
        <f t="shared" si="1"/>
        <v>100</v>
      </c>
      <c r="G22" s="10" t="s">
        <v>85</v>
      </c>
    </row>
    <row r="23" spans="1:9" ht="47.25" x14ac:dyDescent="0.35">
      <c r="A23" s="13">
        <v>16</v>
      </c>
      <c r="B23" s="4" t="s">
        <v>29</v>
      </c>
      <c r="C23" s="19" t="s">
        <v>31</v>
      </c>
      <c r="D23" s="2">
        <f>'[1]คุมงบ 68'!$D$62</f>
        <v>3250</v>
      </c>
      <c r="E23" s="11">
        <f>'[1]คุมงบ 68'!$U$62</f>
        <v>3250</v>
      </c>
      <c r="F23" s="51">
        <f t="shared" si="1"/>
        <v>100</v>
      </c>
      <c r="G23" s="10" t="s">
        <v>85</v>
      </c>
    </row>
    <row r="24" spans="1:9" ht="31.5" x14ac:dyDescent="0.35">
      <c r="A24" s="13">
        <v>17</v>
      </c>
      <c r="B24" s="4" t="s">
        <v>30</v>
      </c>
      <c r="C24" s="19" t="s">
        <v>31</v>
      </c>
      <c r="D24" s="2">
        <f>'[1]คุมงบ 68'!$D$50</f>
        <v>60000</v>
      </c>
      <c r="E24" s="11">
        <f>'[1]คุมงบ 68'!$U$50</f>
        <v>60000</v>
      </c>
      <c r="F24" s="51">
        <f t="shared" si="1"/>
        <v>100</v>
      </c>
      <c r="G24" s="10" t="s">
        <v>85</v>
      </c>
    </row>
    <row r="25" spans="1:9" x14ac:dyDescent="0.35">
      <c r="A25" s="13">
        <v>18</v>
      </c>
      <c r="B25" s="5" t="s">
        <v>18</v>
      </c>
      <c r="C25" s="19" t="s">
        <v>31</v>
      </c>
      <c r="D25" s="2">
        <f>'[1]คุมงบ 68'!$D$51</f>
        <v>322500</v>
      </c>
      <c r="E25" s="11">
        <f>'[1]คุมงบ 68'!$U$51</f>
        <v>322500</v>
      </c>
      <c r="F25" s="51">
        <f t="shared" si="1"/>
        <v>100</v>
      </c>
      <c r="G25" s="10" t="s">
        <v>85</v>
      </c>
    </row>
    <row r="26" spans="1:9" x14ac:dyDescent="0.35">
      <c r="A26" s="13">
        <v>19</v>
      </c>
      <c r="B26" s="5" t="s">
        <v>19</v>
      </c>
      <c r="C26" s="19" t="s">
        <v>31</v>
      </c>
      <c r="D26" s="2">
        <f>'[1]คุมงบ 68'!$D$42</f>
        <v>180</v>
      </c>
      <c r="E26" s="11">
        <v>180</v>
      </c>
      <c r="F26" s="51">
        <f t="shared" si="1"/>
        <v>100</v>
      </c>
      <c r="G26" s="10" t="s">
        <v>85</v>
      </c>
    </row>
    <row r="27" spans="1:9" x14ac:dyDescent="0.35">
      <c r="A27" s="13">
        <v>20</v>
      </c>
      <c r="B27" s="5" t="s">
        <v>86</v>
      </c>
      <c r="C27" s="18" t="s">
        <v>32</v>
      </c>
      <c r="D27" s="2">
        <f>'[1]คุมงบ 68'!$D$55</f>
        <v>53000</v>
      </c>
      <c r="E27" s="11">
        <f>'[1]คุมงบ 68'!$U$55</f>
        <v>9000</v>
      </c>
      <c r="F27" s="51">
        <f t="shared" si="1"/>
        <v>16.981132075471699</v>
      </c>
      <c r="G27" s="10" t="s">
        <v>85</v>
      </c>
    </row>
    <row r="28" spans="1:9" x14ac:dyDescent="0.35">
      <c r="A28" s="10"/>
      <c r="B28" s="10" t="s">
        <v>0</v>
      </c>
      <c r="C28" s="14">
        <f>SUM(C8:C25)</f>
        <v>0</v>
      </c>
      <c r="D28" s="14">
        <f>SUM(D8:D26)</f>
        <v>4102918</v>
      </c>
      <c r="E28" s="11">
        <f>SUM(E8:E26)</f>
        <v>3881842</v>
      </c>
      <c r="F28" s="21">
        <f>E28*100/D28</f>
        <v>94.61173730501072</v>
      </c>
      <c r="G28" s="10"/>
    </row>
    <row r="29" spans="1:9" x14ac:dyDescent="0.35">
      <c r="A29" s="9"/>
      <c r="B29" s="9"/>
      <c r="C29" s="22"/>
      <c r="D29" s="22"/>
      <c r="E29" s="23"/>
      <c r="F29" s="24"/>
      <c r="G29" s="9"/>
    </row>
    <row r="30" spans="1:9" x14ac:dyDescent="0.35">
      <c r="D30" s="54" t="s">
        <v>10</v>
      </c>
      <c r="E30" s="54"/>
      <c r="F30" s="54"/>
    </row>
    <row r="31" spans="1:9" x14ac:dyDescent="0.35">
      <c r="D31" s="66" t="s">
        <v>69</v>
      </c>
      <c r="E31" s="66"/>
      <c r="F31" s="66"/>
      <c r="I31" s="16"/>
    </row>
    <row r="32" spans="1:9" x14ac:dyDescent="0.35">
      <c r="D32" s="54" t="s">
        <v>11</v>
      </c>
      <c r="E32" s="54"/>
      <c r="F32" s="54"/>
    </row>
    <row r="33" spans="4:6" x14ac:dyDescent="0.35">
      <c r="D33" s="54" t="s">
        <v>12</v>
      </c>
      <c r="E33" s="54"/>
      <c r="F33" s="54"/>
    </row>
  </sheetData>
  <mergeCells count="14">
    <mergeCell ref="D30:F30"/>
    <mergeCell ref="D31:F31"/>
    <mergeCell ref="D32:F32"/>
    <mergeCell ref="D33:F33"/>
    <mergeCell ref="F4:F7"/>
    <mergeCell ref="A1:G1"/>
    <mergeCell ref="A2:G2"/>
    <mergeCell ref="A3:G3"/>
    <mergeCell ref="A4:A7"/>
    <mergeCell ref="B4:B7"/>
    <mergeCell ref="C4:C7"/>
    <mergeCell ref="D4:D7"/>
    <mergeCell ref="E4:E7"/>
    <mergeCell ref="G4:G7"/>
  </mergeCells>
  <pageMargins left="0.11811023622047245" right="0.11811023622047245" top="0.15748031496062992" bottom="0.15748031496062992" header="0.31496062992125984" footer="0.31496062992125984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627FA-B9E1-4247-93A0-91976A5EA41F}">
  <dimension ref="A1:K35"/>
  <sheetViews>
    <sheetView workbookViewId="0">
      <selection activeCell="A3" sqref="A3:J3"/>
    </sheetView>
  </sheetViews>
  <sheetFormatPr defaultColWidth="9" defaultRowHeight="21" x14ac:dyDescent="0.35"/>
  <cols>
    <col min="1" max="1" width="4.375" style="7" customWidth="1"/>
    <col min="2" max="2" width="25.25" style="7" customWidth="1"/>
    <col min="3" max="3" width="21.75" style="7" customWidth="1"/>
    <col min="4" max="4" width="11.625" style="9" customWidth="1"/>
    <col min="5" max="5" width="9.625" style="25" customWidth="1"/>
    <col min="6" max="6" width="8.875" style="7" customWidth="1"/>
    <col min="7" max="7" width="7.875" style="7" customWidth="1"/>
    <col min="8" max="8" width="8.25" style="7" customWidth="1"/>
    <col min="9" max="9" width="16" style="7" customWidth="1"/>
    <col min="10" max="10" width="14.375" style="7" customWidth="1"/>
    <col min="11" max="11" width="26.125" style="7" customWidth="1"/>
    <col min="12" max="16384" width="9" style="7"/>
  </cols>
  <sheetData>
    <row r="1" spans="1:11" x14ac:dyDescent="0.35">
      <c r="A1" s="70" t="s">
        <v>34</v>
      </c>
      <c r="B1" s="70"/>
      <c r="C1" s="70"/>
      <c r="D1" s="70"/>
      <c r="E1" s="70"/>
      <c r="F1" s="70"/>
      <c r="G1" s="70"/>
      <c r="H1" s="70"/>
      <c r="I1" s="70"/>
      <c r="J1" s="70"/>
    </row>
    <row r="2" spans="1:11" x14ac:dyDescent="0.35">
      <c r="A2" s="54" t="s">
        <v>56</v>
      </c>
      <c r="B2" s="54"/>
      <c r="C2" s="54"/>
      <c r="D2" s="54"/>
      <c r="E2" s="54"/>
      <c r="F2" s="54"/>
      <c r="G2" s="54"/>
      <c r="H2" s="54"/>
      <c r="I2" s="54"/>
      <c r="J2" s="54"/>
    </row>
    <row r="3" spans="1:11" x14ac:dyDescent="0.35">
      <c r="A3" s="54" t="s">
        <v>89</v>
      </c>
      <c r="B3" s="54"/>
      <c r="C3" s="54"/>
      <c r="D3" s="54"/>
      <c r="E3" s="54"/>
      <c r="F3" s="54"/>
      <c r="G3" s="54"/>
      <c r="H3" s="54"/>
      <c r="I3" s="54"/>
      <c r="J3" s="54"/>
    </row>
    <row r="4" spans="1:11" x14ac:dyDescent="0.35">
      <c r="A4" s="9"/>
      <c r="B4" s="9"/>
      <c r="C4" s="9"/>
      <c r="E4" s="9"/>
      <c r="F4" s="9"/>
      <c r="G4" s="9"/>
      <c r="H4" s="9"/>
      <c r="I4" s="9"/>
      <c r="J4" s="9"/>
    </row>
    <row r="5" spans="1:11" x14ac:dyDescent="0.35">
      <c r="A5" s="56" t="s">
        <v>1</v>
      </c>
      <c r="B5" s="56" t="s">
        <v>4</v>
      </c>
      <c r="C5" s="59" t="s">
        <v>35</v>
      </c>
      <c r="D5" s="62" t="s">
        <v>36</v>
      </c>
      <c r="E5" s="71" t="s">
        <v>37</v>
      </c>
      <c r="F5" s="56" t="s">
        <v>38</v>
      </c>
      <c r="G5" s="74" t="s">
        <v>39</v>
      </c>
      <c r="H5" s="56" t="s">
        <v>40</v>
      </c>
      <c r="I5" s="59" t="s">
        <v>41</v>
      </c>
      <c r="J5" s="59" t="s">
        <v>42</v>
      </c>
    </row>
    <row r="6" spans="1:11" x14ac:dyDescent="0.35">
      <c r="A6" s="57"/>
      <c r="B6" s="57"/>
      <c r="C6" s="60"/>
      <c r="D6" s="62"/>
      <c r="E6" s="72"/>
      <c r="F6" s="57"/>
      <c r="G6" s="75"/>
      <c r="H6" s="57"/>
      <c r="I6" s="60"/>
      <c r="J6" s="60"/>
    </row>
    <row r="7" spans="1:11" x14ac:dyDescent="0.35">
      <c r="A7" s="57"/>
      <c r="B7" s="57"/>
      <c r="C7" s="60"/>
      <c r="D7" s="62"/>
      <c r="E7" s="72"/>
      <c r="F7" s="57"/>
      <c r="G7" s="75"/>
      <c r="H7" s="57"/>
      <c r="I7" s="60"/>
      <c r="J7" s="60"/>
    </row>
    <row r="8" spans="1:11" x14ac:dyDescent="0.35">
      <c r="A8" s="58"/>
      <c r="B8" s="58"/>
      <c r="C8" s="61"/>
      <c r="D8" s="62"/>
      <c r="E8" s="73"/>
      <c r="F8" s="58"/>
      <c r="G8" s="76"/>
      <c r="H8" s="58"/>
      <c r="I8" s="61"/>
      <c r="J8" s="61"/>
    </row>
    <row r="9" spans="1:11" ht="38.25" x14ac:dyDescent="0.35">
      <c r="A9" s="29">
        <v>1</v>
      </c>
      <c r="B9" s="30" t="s">
        <v>2</v>
      </c>
      <c r="C9" s="31" t="s">
        <v>58</v>
      </c>
      <c r="D9" s="32">
        <f>'[1]คุมงบ 68'!$D$17</f>
        <v>112400</v>
      </c>
      <c r="E9" s="33" t="s">
        <v>43</v>
      </c>
      <c r="F9" s="33" t="s">
        <v>43</v>
      </c>
      <c r="G9" s="33" t="s">
        <v>43</v>
      </c>
      <c r="H9" s="33" t="s">
        <v>43</v>
      </c>
      <c r="I9" s="29" t="s">
        <v>57</v>
      </c>
      <c r="J9" s="34" t="s">
        <v>44</v>
      </c>
      <c r="K9" s="12"/>
    </row>
    <row r="10" spans="1:11" ht="56.25" x14ac:dyDescent="0.35">
      <c r="A10" s="29">
        <v>2</v>
      </c>
      <c r="B10" s="35" t="s">
        <v>14</v>
      </c>
      <c r="C10" s="28" t="s">
        <v>59</v>
      </c>
      <c r="D10" s="36">
        <f>'[1]คุมงบ 68'!$D$47</f>
        <v>50500</v>
      </c>
      <c r="E10" s="33" t="s">
        <v>43</v>
      </c>
      <c r="F10" s="33" t="s">
        <v>43</v>
      </c>
      <c r="G10" s="33" t="s">
        <v>43</v>
      </c>
      <c r="H10" s="33" t="s">
        <v>43</v>
      </c>
      <c r="I10" s="29" t="s">
        <v>57</v>
      </c>
      <c r="J10" s="37" t="s">
        <v>67</v>
      </c>
    </row>
    <row r="11" spans="1:11" ht="101.25" customHeight="1" x14ac:dyDescent="0.35">
      <c r="A11" s="29">
        <v>3</v>
      </c>
      <c r="B11" s="30" t="s">
        <v>13</v>
      </c>
      <c r="C11" s="28" t="s">
        <v>46</v>
      </c>
      <c r="D11" s="38">
        <v>2140</v>
      </c>
      <c r="E11" s="33" t="s">
        <v>43</v>
      </c>
      <c r="F11" s="33" t="s">
        <v>43</v>
      </c>
      <c r="G11" s="33" t="s">
        <v>43</v>
      </c>
      <c r="H11" s="33" t="s">
        <v>43</v>
      </c>
      <c r="I11" s="29" t="s">
        <v>57</v>
      </c>
      <c r="J11" s="28" t="s">
        <v>68</v>
      </c>
    </row>
    <row r="12" spans="1:11" ht="37.5" x14ac:dyDescent="0.35">
      <c r="A12" s="29">
        <v>4</v>
      </c>
      <c r="B12" s="39" t="s">
        <v>15</v>
      </c>
      <c r="C12" s="40" t="s">
        <v>59</v>
      </c>
      <c r="D12" s="38">
        <f>'[1]คุมงบ 68'!$D$45+'[1]คุมงบ 68'!$D$52+'[1]คุมงบ 68'!$D$54</f>
        <v>143320</v>
      </c>
      <c r="E12" s="33" t="s">
        <v>43</v>
      </c>
      <c r="F12" s="33" t="s">
        <v>43</v>
      </c>
      <c r="G12" s="33" t="s">
        <v>43</v>
      </c>
      <c r="H12" s="33" t="s">
        <v>43</v>
      </c>
      <c r="I12" s="29" t="s">
        <v>57</v>
      </c>
      <c r="J12" s="37" t="s">
        <v>45</v>
      </c>
    </row>
    <row r="13" spans="1:11" ht="56.25" x14ac:dyDescent="0.35">
      <c r="A13" s="29">
        <v>5</v>
      </c>
      <c r="B13" s="37" t="s">
        <v>60</v>
      </c>
      <c r="C13" s="28" t="s">
        <v>84</v>
      </c>
      <c r="D13" s="41">
        <f>'[1]คุมงบ 68'!$D$5</f>
        <v>1242000</v>
      </c>
      <c r="E13" s="33" t="s">
        <v>43</v>
      </c>
      <c r="F13" s="33" t="s">
        <v>43</v>
      </c>
      <c r="G13" s="33" t="s">
        <v>43</v>
      </c>
      <c r="H13" s="33" t="s">
        <v>43</v>
      </c>
      <c r="I13" s="29" t="s">
        <v>57</v>
      </c>
      <c r="J13" s="37" t="s">
        <v>44</v>
      </c>
    </row>
    <row r="14" spans="1:11" ht="61.5" customHeight="1" x14ac:dyDescent="0.35">
      <c r="A14" s="29">
        <v>6</v>
      </c>
      <c r="B14" s="37" t="s">
        <v>54</v>
      </c>
      <c r="C14" s="28" t="s">
        <v>71</v>
      </c>
      <c r="D14" s="38">
        <f>'[1]คุมงบ 68'!$D$9+'[1]คุมงบ 68'!$D$11+'[1]คุมงบ 68'!$D$13+'[1]คุมงบ 68'!$D$15</f>
        <v>124500</v>
      </c>
      <c r="E14" s="33" t="s">
        <v>43</v>
      </c>
      <c r="F14" s="33" t="s">
        <v>43</v>
      </c>
      <c r="G14" s="33" t="s">
        <v>43</v>
      </c>
      <c r="H14" s="33" t="s">
        <v>43</v>
      </c>
      <c r="I14" s="29" t="s">
        <v>57</v>
      </c>
      <c r="J14" s="37" t="s">
        <v>44</v>
      </c>
    </row>
    <row r="15" spans="1:11" ht="66" customHeight="1" x14ac:dyDescent="0.35">
      <c r="A15" s="29">
        <v>7</v>
      </c>
      <c r="B15" s="37" t="s">
        <v>53</v>
      </c>
      <c r="C15" s="28" t="s">
        <v>72</v>
      </c>
      <c r="D15" s="38">
        <f>'[1]คุมงบ 68'!$D$20</f>
        <v>78800</v>
      </c>
      <c r="E15" s="33" t="s">
        <v>43</v>
      </c>
      <c r="F15" s="33" t="s">
        <v>43</v>
      </c>
      <c r="G15" s="33" t="s">
        <v>43</v>
      </c>
      <c r="H15" s="33" t="s">
        <v>43</v>
      </c>
      <c r="I15" s="29" t="s">
        <v>57</v>
      </c>
      <c r="J15" s="37" t="s">
        <v>44</v>
      </c>
    </row>
    <row r="16" spans="1:11" ht="56.25" x14ac:dyDescent="0.35">
      <c r="A16" s="29">
        <v>8</v>
      </c>
      <c r="B16" s="37" t="s">
        <v>47</v>
      </c>
      <c r="C16" s="28" t="s">
        <v>70</v>
      </c>
      <c r="D16" s="38">
        <f>'[1]คุมงบ 68'!$D$23</f>
        <v>27600</v>
      </c>
      <c r="E16" s="33" t="s">
        <v>43</v>
      </c>
      <c r="F16" s="33" t="s">
        <v>43</v>
      </c>
      <c r="G16" s="33" t="s">
        <v>43</v>
      </c>
      <c r="H16" s="33" t="s">
        <v>43</v>
      </c>
      <c r="I16" s="29" t="s">
        <v>57</v>
      </c>
      <c r="J16" s="37" t="s">
        <v>44</v>
      </c>
    </row>
    <row r="17" spans="1:10" ht="37.5" x14ac:dyDescent="0.35">
      <c r="A17" s="29">
        <v>9</v>
      </c>
      <c r="B17" s="37" t="s">
        <v>48</v>
      </c>
      <c r="C17" s="28" t="s">
        <v>73</v>
      </c>
      <c r="D17" s="38">
        <f>'[1]คุมงบ 68'!$D$25</f>
        <v>61200</v>
      </c>
      <c r="E17" s="33" t="s">
        <v>43</v>
      </c>
      <c r="F17" s="33" t="s">
        <v>43</v>
      </c>
      <c r="G17" s="33" t="s">
        <v>43</v>
      </c>
      <c r="H17" s="33" t="s">
        <v>43</v>
      </c>
      <c r="I17" s="29" t="s">
        <v>57</v>
      </c>
      <c r="J17" s="37" t="s">
        <v>44</v>
      </c>
    </row>
    <row r="18" spans="1:10" ht="37.5" x14ac:dyDescent="0.35">
      <c r="A18" s="29">
        <v>10</v>
      </c>
      <c r="B18" s="37" t="s">
        <v>50</v>
      </c>
      <c r="C18" s="28" t="s">
        <v>74</v>
      </c>
      <c r="D18" s="42">
        <f>'[1]คุมงบ 68'!$D$28</f>
        <v>1802500</v>
      </c>
      <c r="E18" s="33" t="s">
        <v>43</v>
      </c>
      <c r="F18" s="33" t="s">
        <v>43</v>
      </c>
      <c r="G18" s="33" t="s">
        <v>43</v>
      </c>
      <c r="H18" s="33" t="s">
        <v>43</v>
      </c>
      <c r="I18" s="29" t="s">
        <v>57</v>
      </c>
      <c r="J18" s="37" t="s">
        <v>44</v>
      </c>
    </row>
    <row r="19" spans="1:10" ht="37.5" x14ac:dyDescent="0.35">
      <c r="A19" s="29">
        <v>11</v>
      </c>
      <c r="B19" s="37" t="s">
        <v>52</v>
      </c>
      <c r="C19" s="28" t="s">
        <v>75</v>
      </c>
      <c r="D19" s="38">
        <f>'[1]คุมงบ 68'!$D$30</f>
        <v>7700</v>
      </c>
      <c r="E19" s="33" t="s">
        <v>43</v>
      </c>
      <c r="F19" s="33" t="s">
        <v>43</v>
      </c>
      <c r="G19" s="33" t="s">
        <v>43</v>
      </c>
      <c r="H19" s="33" t="s">
        <v>43</v>
      </c>
      <c r="I19" s="29" t="s">
        <v>57</v>
      </c>
      <c r="J19" s="37" t="s">
        <v>44</v>
      </c>
    </row>
    <row r="20" spans="1:10" ht="37.5" x14ac:dyDescent="0.35">
      <c r="A20" s="29">
        <v>12</v>
      </c>
      <c r="B20" s="37" t="s">
        <v>49</v>
      </c>
      <c r="C20" s="28" t="s">
        <v>76</v>
      </c>
      <c r="D20" s="38">
        <f>'[1]คุมงบ 68'!$D$32</f>
        <v>10700</v>
      </c>
      <c r="E20" s="33" t="s">
        <v>43</v>
      </c>
      <c r="F20" s="33" t="s">
        <v>43</v>
      </c>
      <c r="G20" s="33" t="s">
        <v>43</v>
      </c>
      <c r="H20" s="33" t="s">
        <v>43</v>
      </c>
      <c r="I20" s="29" t="s">
        <v>57</v>
      </c>
      <c r="J20" s="37" t="s">
        <v>44</v>
      </c>
    </row>
    <row r="21" spans="1:10" ht="65.25" customHeight="1" x14ac:dyDescent="0.35">
      <c r="A21" s="29">
        <v>13</v>
      </c>
      <c r="B21" s="37" t="s">
        <v>61</v>
      </c>
      <c r="C21" s="28" t="s">
        <v>77</v>
      </c>
      <c r="D21" s="38">
        <f>'[1]คุมงบ 68'!$D$34</f>
        <v>43100</v>
      </c>
      <c r="E21" s="33" t="s">
        <v>43</v>
      </c>
      <c r="F21" s="33" t="s">
        <v>43</v>
      </c>
      <c r="G21" s="33" t="s">
        <v>43</v>
      </c>
      <c r="H21" s="33" t="s">
        <v>43</v>
      </c>
      <c r="I21" s="29" t="s">
        <v>57</v>
      </c>
      <c r="J21" s="37" t="s">
        <v>44</v>
      </c>
    </row>
    <row r="22" spans="1:10" ht="63" customHeight="1" x14ac:dyDescent="0.35">
      <c r="A22" s="29">
        <v>14</v>
      </c>
      <c r="B22" s="37" t="s">
        <v>63</v>
      </c>
      <c r="C22" s="28" t="s">
        <v>78</v>
      </c>
      <c r="D22" s="38">
        <v>8000</v>
      </c>
      <c r="E22" s="33" t="s">
        <v>43</v>
      </c>
      <c r="F22" s="33" t="s">
        <v>43</v>
      </c>
      <c r="G22" s="33" t="s">
        <v>43</v>
      </c>
      <c r="H22" s="33" t="s">
        <v>43</v>
      </c>
      <c r="I22" s="29" t="s">
        <v>57</v>
      </c>
      <c r="J22" s="37" t="s">
        <v>44</v>
      </c>
    </row>
    <row r="23" spans="1:10" ht="51.75" customHeight="1" x14ac:dyDescent="0.35">
      <c r="A23" s="29">
        <v>15</v>
      </c>
      <c r="B23" s="37" t="s">
        <v>51</v>
      </c>
      <c r="C23" s="28" t="s">
        <v>79</v>
      </c>
      <c r="D23" s="38">
        <f>'[1]คุมงบ 68'!$D$38</f>
        <v>2528</v>
      </c>
      <c r="E23" s="33" t="s">
        <v>43</v>
      </c>
      <c r="F23" s="33" t="s">
        <v>43</v>
      </c>
      <c r="G23" s="33" t="s">
        <v>43</v>
      </c>
      <c r="H23" s="33" t="s">
        <v>43</v>
      </c>
      <c r="I23" s="29" t="s">
        <v>57</v>
      </c>
      <c r="J23" s="37" t="s">
        <v>44</v>
      </c>
    </row>
    <row r="24" spans="1:10" ht="37.5" x14ac:dyDescent="0.35">
      <c r="A24" s="29">
        <v>16</v>
      </c>
      <c r="B24" s="37" t="s">
        <v>64</v>
      </c>
      <c r="C24" s="28" t="s">
        <v>80</v>
      </c>
      <c r="D24" s="38">
        <v>3250</v>
      </c>
      <c r="E24" s="33" t="s">
        <v>43</v>
      </c>
      <c r="F24" s="33" t="s">
        <v>43</v>
      </c>
      <c r="G24" s="33" t="s">
        <v>43</v>
      </c>
      <c r="H24" s="33" t="s">
        <v>43</v>
      </c>
      <c r="I24" s="29" t="s">
        <v>57</v>
      </c>
      <c r="J24" s="37" t="s">
        <v>44</v>
      </c>
    </row>
    <row r="25" spans="1:10" ht="56.25" x14ac:dyDescent="0.35">
      <c r="A25" s="29">
        <v>17</v>
      </c>
      <c r="B25" s="37" t="s">
        <v>62</v>
      </c>
      <c r="C25" s="28" t="s">
        <v>81</v>
      </c>
      <c r="D25" s="38">
        <f>'[1]คุมงบ 68'!$D$50</f>
        <v>60000</v>
      </c>
      <c r="E25" s="33" t="s">
        <v>43</v>
      </c>
      <c r="F25" s="33" t="s">
        <v>43</v>
      </c>
      <c r="G25" s="33" t="s">
        <v>43</v>
      </c>
      <c r="H25" s="33" t="s">
        <v>43</v>
      </c>
      <c r="I25" s="29" t="s">
        <v>57</v>
      </c>
      <c r="J25" s="37" t="s">
        <v>44</v>
      </c>
    </row>
    <row r="26" spans="1:10" ht="56.25" x14ac:dyDescent="0.35">
      <c r="A26" s="29">
        <v>18</v>
      </c>
      <c r="B26" s="37" t="s">
        <v>55</v>
      </c>
      <c r="C26" s="28" t="s">
        <v>82</v>
      </c>
      <c r="D26" s="38">
        <f>'[1]คุมงบ 68'!$D$51</f>
        <v>322500</v>
      </c>
      <c r="E26" s="33" t="s">
        <v>43</v>
      </c>
      <c r="F26" s="33" t="s">
        <v>43</v>
      </c>
      <c r="G26" s="33" t="s">
        <v>43</v>
      </c>
      <c r="H26" s="33" t="s">
        <v>43</v>
      </c>
      <c r="I26" s="29" t="s">
        <v>57</v>
      </c>
      <c r="J26" s="37" t="s">
        <v>44</v>
      </c>
    </row>
    <row r="27" spans="1:10" ht="37.5" x14ac:dyDescent="0.35">
      <c r="A27" s="29">
        <v>19</v>
      </c>
      <c r="B27" s="37" t="s">
        <v>65</v>
      </c>
      <c r="C27" s="28" t="s">
        <v>83</v>
      </c>
      <c r="D27" s="38">
        <v>180</v>
      </c>
      <c r="E27" s="33" t="s">
        <v>43</v>
      </c>
      <c r="F27" s="33" t="s">
        <v>43</v>
      </c>
      <c r="G27" s="33" t="s">
        <v>43</v>
      </c>
      <c r="H27" s="33" t="s">
        <v>43</v>
      </c>
      <c r="I27" s="29" t="s">
        <v>57</v>
      </c>
      <c r="J27" s="37" t="s">
        <v>44</v>
      </c>
    </row>
    <row r="28" spans="1:10" ht="56.25" x14ac:dyDescent="0.35">
      <c r="A28" s="29">
        <v>20</v>
      </c>
      <c r="B28" s="53" t="s">
        <v>86</v>
      </c>
      <c r="C28" s="28" t="s">
        <v>87</v>
      </c>
      <c r="D28" s="38">
        <v>53000</v>
      </c>
      <c r="E28" s="33" t="s">
        <v>43</v>
      </c>
      <c r="F28" s="33" t="s">
        <v>43</v>
      </c>
      <c r="G28" s="33" t="s">
        <v>43</v>
      </c>
      <c r="H28" s="33" t="s">
        <v>43</v>
      </c>
      <c r="I28" s="52" t="s">
        <v>88</v>
      </c>
      <c r="J28" s="37" t="s">
        <v>67</v>
      </c>
    </row>
    <row r="29" spans="1:10" x14ac:dyDescent="0.35">
      <c r="A29" s="43"/>
      <c r="B29" s="43" t="s">
        <v>0</v>
      </c>
      <c r="C29" s="44">
        <f>SUM(C9:C26)</f>
        <v>0</v>
      </c>
      <c r="D29" s="44">
        <f>SUM(D9:D27)</f>
        <v>4102918</v>
      </c>
      <c r="E29" s="45">
        <f>SUM(E9:E26)</f>
        <v>0</v>
      </c>
      <c r="F29" s="46">
        <f>E29*100/D29</f>
        <v>0</v>
      </c>
      <c r="G29" s="47" t="s">
        <v>43</v>
      </c>
      <c r="H29" s="47" t="s">
        <v>43</v>
      </c>
      <c r="I29" s="48"/>
      <c r="J29" s="49"/>
    </row>
    <row r="30" spans="1:10" x14ac:dyDescent="0.35">
      <c r="A30" s="9"/>
      <c r="B30" s="9"/>
      <c r="C30" s="22"/>
      <c r="D30" s="22"/>
      <c r="E30" s="26"/>
      <c r="F30" s="27"/>
      <c r="G30" s="27"/>
      <c r="H30" s="27"/>
      <c r="I30" s="9"/>
    </row>
    <row r="31" spans="1:10" x14ac:dyDescent="0.35">
      <c r="D31" s="54" t="s">
        <v>10</v>
      </c>
      <c r="E31" s="54"/>
      <c r="F31" s="54"/>
      <c r="G31" s="9"/>
      <c r="H31" s="9"/>
    </row>
    <row r="32" spans="1:10" x14ac:dyDescent="0.35">
      <c r="E32" s="22"/>
      <c r="F32" s="9"/>
      <c r="G32" s="9"/>
      <c r="H32" s="9"/>
    </row>
    <row r="33" spans="3:8" x14ac:dyDescent="0.35">
      <c r="C33" s="54" t="s">
        <v>66</v>
      </c>
      <c r="D33" s="54"/>
      <c r="E33" s="54"/>
      <c r="F33" s="54"/>
    </row>
    <row r="34" spans="3:8" x14ac:dyDescent="0.35">
      <c r="D34" s="54" t="s">
        <v>11</v>
      </c>
      <c r="E34" s="54"/>
      <c r="F34" s="54"/>
      <c r="G34" s="9"/>
      <c r="H34" s="9"/>
    </row>
    <row r="35" spans="3:8" x14ac:dyDescent="0.35">
      <c r="D35" s="54" t="s">
        <v>12</v>
      </c>
      <c r="E35" s="54"/>
      <c r="F35" s="54"/>
      <c r="G35" s="9"/>
      <c r="H35" s="9"/>
    </row>
  </sheetData>
  <mergeCells count="17">
    <mergeCell ref="A1:J1"/>
    <mergeCell ref="A2:J2"/>
    <mergeCell ref="A3:J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D31:F31"/>
    <mergeCell ref="D34:F34"/>
    <mergeCell ref="D35:F35"/>
    <mergeCell ref="C33:F33"/>
  </mergeCells>
  <phoneticPr fontId="8" type="noConversion"/>
  <pageMargins left="0.11811023622047245" right="0.11811023622047245" top="0.74803149606299213" bottom="0.74803149606299213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รายงานผล</vt:lpstr>
      <vt:lpstr>แผน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AdvicePT</dc:creator>
  <cp:lastModifiedBy>warcom-pt</cp:lastModifiedBy>
  <cp:lastPrinted>2025-04-02T07:06:53Z</cp:lastPrinted>
  <dcterms:created xsi:type="dcterms:W3CDTF">2023-10-09T06:57:43Z</dcterms:created>
  <dcterms:modified xsi:type="dcterms:W3CDTF">2025-04-02T07:07:23Z</dcterms:modified>
</cp:coreProperties>
</file>